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O10" i="1" l="1"/>
  <c r="O8" i="1"/>
  <c r="O7" i="1"/>
  <c r="O13" i="1"/>
  <c r="O17" i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/>
  <c r="R13" i="1"/>
  <c r="G18" i="1"/>
  <c r="Q13" i="1"/>
  <c r="F18" i="1"/>
  <c r="K18" i="1" s="1"/>
  <c r="P13" i="1"/>
  <c r="E18" i="1" s="1"/>
  <c r="M13" i="1"/>
  <c r="L13" i="1"/>
  <c r="K13" i="1"/>
  <c r="J13" i="1"/>
  <c r="I13" i="1"/>
  <c r="I17" i="1" s="1"/>
  <c r="M17" i="1" s="1"/>
  <c r="H13" i="1"/>
  <c r="H17" i="1" s="1"/>
  <c r="G13" i="1"/>
  <c r="G17" i="1" s="1"/>
  <c r="G20" i="1" s="1"/>
  <c r="F13" i="1"/>
  <c r="F17" i="1" s="1"/>
  <c r="E13" i="1"/>
  <c r="E17" i="1"/>
  <c r="D14" i="1"/>
  <c r="H20" i="1" l="1"/>
  <c r="L17" i="1"/>
  <c r="N13" i="1"/>
  <c r="N17" i="1" s="1"/>
  <c r="E20" i="1"/>
  <c r="L18" i="1"/>
  <c r="F20" i="1"/>
  <c r="K20" i="1" s="1"/>
  <c r="K17" i="1"/>
  <c r="O18" i="1"/>
  <c r="I20" i="1"/>
  <c r="M18" i="1"/>
  <c r="O20" i="1"/>
  <c r="L20" i="1" l="1"/>
  <c r="M20" i="1"/>
  <c r="N20" i="1"/>
</calcChain>
</file>

<file path=xl/sharedStrings.xml><?xml version="1.0" encoding="utf-8"?>
<sst xmlns="http://schemas.openxmlformats.org/spreadsheetml/2006/main" count="145" uniqueCount="97">
  <si>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</si>
  <si>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</si>
  <si>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</si>
  <si>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</si>
  <si>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</si>
  <si>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</si>
  <si>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</si>
  <si>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</si>
  <si>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</si>
  <si>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</si>
  <si>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</si>
  <si>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</si>
  <si>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</si>
  <si>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</si>
  <si>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</si>
  <si>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</si>
  <si>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</si>
  <si>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</si>
  <si>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</si>
  <si>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</si>
  <si>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</si>
  <si>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</si>
  <si>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</si>
  <si>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</si>
  <si>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</si>
  <si>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</si>
  <si>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</si>
  <si>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</si>
  <si>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</si>
  <si>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</si>
  <si>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</si>
  <si>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</si>
  <si>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</si>
  <si>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</si>
  <si>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</si>
  <si>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</si>
  <si>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</si>
  <si>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</si>
  <si>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</si>
  <si>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</si>
  <si>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7.</t>
  </si>
  <si>
    <t>play off</t>
  </si>
  <si>
    <t>2.  ottelu</t>
  </si>
  <si>
    <t>Fera</t>
  </si>
  <si>
    <t>Oona Suhonen</t>
  </si>
  <si>
    <t>Fera  2</t>
  </si>
  <si>
    <t>13.05. 2010  Pesä Ysit - Fera  2-1 (1-0, 3-5, 1-0)</t>
  </si>
  <si>
    <t xml:space="preserve">  17 v   3 kk 10 pv</t>
  </si>
  <si>
    <t>16.05. 2010  Fera - Lipottaret  2-0  (6-0, 6-0)</t>
  </si>
  <si>
    <t xml:space="preserve">  17 v   3 kk 13 pv</t>
  </si>
  <si>
    <t>Lukko</t>
  </si>
  <si>
    <t>31.  ottelu</t>
  </si>
  <si>
    <t>18.06. 2011  SiiPe - Lukko  0-2  (3-7, 1-8)</t>
  </si>
  <si>
    <t xml:space="preserve">  18 v   4 kk 15 pv</t>
  </si>
  <si>
    <t>Seurat</t>
  </si>
  <si>
    <t>Fera = Fera, Rauma  (1958),  kasvattajaseura</t>
  </si>
  <si>
    <t>suomensarja</t>
  </si>
  <si>
    <t>3.2.1993   Rauma</t>
  </si>
  <si>
    <t>12.</t>
  </si>
  <si>
    <t>Roihu</t>
  </si>
  <si>
    <t>Roihu = Roihu, Helsinki  (1957)</t>
  </si>
  <si>
    <t>Lukko = Fera, Rauma  (1958)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</si>
  <si>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</si>
  <si>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</si>
  <si>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</si>
  <si>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</si>
  <si>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</si>
  <si>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</si>
  <si>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</si>
  <si>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</si>
  <si>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</si>
  <si>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</si>
  <si>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</si>
  <si>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</si>
  <si>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</si>
  <si>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</si>
  <si>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</si>
  <si>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</si>
  <si>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2011  Kouvola</t>
  </si>
  <si>
    <t>1v</t>
  </si>
  <si>
    <t>Mika Takalahti</t>
  </si>
  <si>
    <t>21.07. 2012  Sotkamo</t>
  </si>
  <si>
    <t>3k</t>
  </si>
  <si>
    <t>A</t>
  </si>
  <si>
    <t>Vesa Puutonen</t>
  </si>
  <si>
    <t xml:space="preserve">  0-2  (0-5, 6-14)</t>
  </si>
  <si>
    <t>3/4</t>
  </si>
  <si>
    <t>3/3</t>
  </si>
  <si>
    <t>0/1</t>
  </si>
  <si>
    <t xml:space="preserve">  0-2  (2-8, 2-4)</t>
  </si>
  <si>
    <t>6/8</t>
  </si>
  <si>
    <t>2/2</t>
  </si>
  <si>
    <t>4/4</t>
  </si>
  <si>
    <t>9/12</t>
  </si>
  <si>
    <t>4/5</t>
  </si>
  <si>
    <t>5/5</t>
  </si>
  <si>
    <t>Roihu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</si>
</sst>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0" xfId="0" applyFont="1" applyFill="1" applyBorder="1"/>
    <xf numFmtId="0" fontId="2" fillId="7" borderId="7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4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0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57</v>
      </c>
      <c r="F1" s="5"/>
      <c r="G1" s="6"/>
      <c r="H1" s="6"/>
      <c r="I1" s="6"/>
      <c r="J1" s="6"/>
      <c r="K1" s="6"/>
      <c r="L1" s="6"/>
      <c r="M1" s="7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2007</v>
      </c>
      <c r="C4" s="86"/>
      <c r="D4" s="86" t="s">
        <v>45</v>
      </c>
      <c r="E4" s="85"/>
      <c r="F4" s="87" t="s">
        <v>56</v>
      </c>
      <c r="G4" s="88"/>
      <c r="H4" s="89"/>
      <c r="I4" s="85"/>
      <c r="J4" s="85"/>
      <c r="K4" s="85"/>
      <c r="L4" s="85"/>
      <c r="M4" s="85"/>
      <c r="N4" s="85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2008</v>
      </c>
      <c r="C5" s="28"/>
      <c r="D5" s="28" t="s">
        <v>45</v>
      </c>
      <c r="E5" s="27"/>
      <c r="F5" s="29" t="s">
        <v>34</v>
      </c>
      <c r="G5" s="84"/>
      <c r="H5" s="83"/>
      <c r="I5" s="27"/>
      <c r="J5" s="27"/>
      <c r="K5" s="27"/>
      <c r="L5" s="27"/>
      <c r="M5" s="27"/>
      <c r="N5" s="27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2009</v>
      </c>
      <c r="C6" s="28"/>
      <c r="D6" s="28" t="s">
        <v>45</v>
      </c>
      <c r="E6" s="27"/>
      <c r="F6" s="29" t="s">
        <v>34</v>
      </c>
      <c r="G6" s="84"/>
      <c r="H6" s="83"/>
      <c r="I6" s="27"/>
      <c r="J6" s="27"/>
      <c r="K6" s="27"/>
      <c r="L6" s="27"/>
      <c r="M6" s="27"/>
      <c r="N6" s="27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2010</v>
      </c>
      <c r="C7" s="31" t="s">
        <v>40</v>
      </c>
      <c r="D7" s="33" t="s">
        <v>43</v>
      </c>
      <c r="E7" s="31">
        <v>23</v>
      </c>
      <c r="F7" s="31">
        <v>0</v>
      </c>
      <c r="G7" s="31">
        <v>10</v>
      </c>
      <c r="H7" s="31">
        <v>1</v>
      </c>
      <c r="I7" s="31">
        <v>45</v>
      </c>
      <c r="J7" s="31">
        <v>15</v>
      </c>
      <c r="K7" s="31">
        <v>14</v>
      </c>
      <c r="L7" s="31">
        <v>6</v>
      </c>
      <c r="M7" s="31">
        <v>10</v>
      </c>
      <c r="N7" s="34">
        <v>0.37190000000000001</v>
      </c>
      <c r="O7" s="35">
        <f>PRODUCT(I7/N7)</f>
        <v>121.00026888948642</v>
      </c>
      <c r="P7" s="36">
        <v>3</v>
      </c>
      <c r="Q7" s="36">
        <v>0</v>
      </c>
      <c r="R7" s="36">
        <v>0</v>
      </c>
      <c r="S7" s="36">
        <v>0</v>
      </c>
      <c r="T7" s="36">
        <v>4</v>
      </c>
      <c r="U7" s="32"/>
      <c r="V7" s="32"/>
      <c r="W7" s="32"/>
      <c r="X7" s="32"/>
      <c r="Y7" s="32"/>
      <c r="Z7" s="31"/>
      <c r="AA7" s="31"/>
      <c r="AB7" s="37"/>
      <c r="AC7" s="31"/>
      <c r="AD7" s="31"/>
      <c r="AE7" s="31"/>
      <c r="AF7" s="14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2011</v>
      </c>
      <c r="C8" s="31" t="s">
        <v>40</v>
      </c>
      <c r="D8" s="33" t="s">
        <v>50</v>
      </c>
      <c r="E8" s="31">
        <v>17</v>
      </c>
      <c r="F8" s="31">
        <v>1</v>
      </c>
      <c r="G8" s="31">
        <v>8</v>
      </c>
      <c r="H8" s="31">
        <v>3</v>
      </c>
      <c r="I8" s="31">
        <v>28</v>
      </c>
      <c r="J8" s="31">
        <v>14</v>
      </c>
      <c r="K8" s="31">
        <v>3</v>
      </c>
      <c r="L8" s="31">
        <v>2</v>
      </c>
      <c r="M8" s="31">
        <v>9</v>
      </c>
      <c r="N8" s="34">
        <v>0.311</v>
      </c>
      <c r="O8" s="35">
        <f>PRODUCT(I8/N8)</f>
        <v>90.032154340836016</v>
      </c>
      <c r="P8" s="36">
        <v>3</v>
      </c>
      <c r="Q8" s="36">
        <v>0</v>
      </c>
      <c r="R8" s="36">
        <v>1</v>
      </c>
      <c r="S8" s="36">
        <v>0</v>
      </c>
      <c r="T8" s="36">
        <v>4</v>
      </c>
      <c r="U8" s="32"/>
      <c r="V8" s="32"/>
      <c r="W8" s="32"/>
      <c r="X8" s="32"/>
      <c r="Y8" s="32"/>
      <c r="Z8" s="31"/>
      <c r="AA8" s="31"/>
      <c r="AB8" s="37"/>
      <c r="AC8" s="31"/>
      <c r="AD8" s="31"/>
      <c r="AE8" s="31"/>
      <c r="AF8" s="1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2012</v>
      </c>
      <c r="C9" s="86"/>
      <c r="D9" s="86" t="s">
        <v>45</v>
      </c>
      <c r="E9" s="85"/>
      <c r="F9" s="87" t="s">
        <v>56</v>
      </c>
      <c r="G9" s="88"/>
      <c r="H9" s="89"/>
      <c r="I9" s="85"/>
      <c r="J9" s="85"/>
      <c r="K9" s="85"/>
      <c r="L9" s="85"/>
      <c r="M9" s="85"/>
      <c r="N9" s="85"/>
      <c r="O9" s="35"/>
      <c r="P9" s="36"/>
      <c r="Q9" s="36"/>
      <c r="R9" s="36"/>
      <c r="S9" s="36"/>
      <c r="T9" s="36"/>
      <c r="U9" s="32"/>
      <c r="V9" s="32"/>
      <c r="W9" s="32"/>
      <c r="X9" s="32"/>
      <c r="Y9" s="32"/>
      <c r="Z9" s="31"/>
      <c r="AA9" s="31"/>
      <c r="AB9" s="37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2012</v>
      </c>
      <c r="C10" s="31" t="s">
        <v>40</v>
      </c>
      <c r="D10" s="33" t="s">
        <v>50</v>
      </c>
      <c r="E10" s="31">
        <v>1</v>
      </c>
      <c r="F10" s="31">
        <v>0</v>
      </c>
      <c r="G10" s="31">
        <v>1</v>
      </c>
      <c r="H10" s="31">
        <v>0</v>
      </c>
      <c r="I10" s="31">
        <v>2</v>
      </c>
      <c r="J10" s="31">
        <v>0</v>
      </c>
      <c r="K10" s="31">
        <v>0</v>
      </c>
      <c r="L10" s="31">
        <v>1</v>
      </c>
      <c r="M10" s="31">
        <v>1</v>
      </c>
      <c r="N10" s="34">
        <v>0.33300000000000002</v>
      </c>
      <c r="O10" s="35">
        <f>PRODUCT(I10/N10)</f>
        <v>6.0060060060060056</v>
      </c>
      <c r="P10" s="36"/>
      <c r="Q10" s="36"/>
      <c r="R10" s="36"/>
      <c r="S10" s="36"/>
      <c r="T10" s="36"/>
      <c r="U10" s="32"/>
      <c r="V10" s="32"/>
      <c r="W10" s="32"/>
      <c r="X10" s="32"/>
      <c r="Y10" s="32"/>
      <c r="Z10" s="31"/>
      <c r="AA10" s="31"/>
      <c r="AB10" s="37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5">
        <v>2013</v>
      </c>
      <c r="C11" s="86"/>
      <c r="D11" s="86" t="s">
        <v>96</v>
      </c>
      <c r="E11" s="85"/>
      <c r="F11" s="87" t="s">
        <v>56</v>
      </c>
      <c r="G11" s="88"/>
      <c r="H11" s="89"/>
      <c r="I11" s="85"/>
      <c r="J11" s="85"/>
      <c r="K11" s="85"/>
      <c r="L11" s="85"/>
      <c r="M11" s="85"/>
      <c r="N11" s="85"/>
      <c r="O11" s="35"/>
      <c r="P11" s="36"/>
      <c r="Q11" s="36"/>
      <c r="R11" s="36"/>
      <c r="S11" s="36"/>
      <c r="T11" s="36"/>
      <c r="U11" s="32"/>
      <c r="V11" s="32"/>
      <c r="W11" s="32"/>
      <c r="X11" s="32"/>
      <c r="Y11" s="32"/>
      <c r="Z11" s="31"/>
      <c r="AA11" s="31"/>
      <c r="AB11" s="37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2013</v>
      </c>
      <c r="C12" s="31" t="s">
        <v>58</v>
      </c>
      <c r="D12" s="33" t="s">
        <v>59</v>
      </c>
      <c r="E12" s="31">
        <v>20</v>
      </c>
      <c r="F12" s="31">
        <v>1</v>
      </c>
      <c r="G12" s="31">
        <v>8</v>
      </c>
      <c r="H12" s="31">
        <v>3</v>
      </c>
      <c r="I12" s="31">
        <v>49</v>
      </c>
      <c r="J12" s="31">
        <v>11</v>
      </c>
      <c r="K12" s="31">
        <v>9</v>
      </c>
      <c r="L12" s="31">
        <v>20</v>
      </c>
      <c r="M12" s="31">
        <v>9</v>
      </c>
      <c r="N12" s="34">
        <v>0.38300000000000001</v>
      </c>
      <c r="O12" s="35">
        <v>128</v>
      </c>
      <c r="P12" s="36"/>
      <c r="Q12" s="36"/>
      <c r="R12" s="36"/>
      <c r="S12" s="36"/>
      <c r="T12" s="36"/>
      <c r="U12" s="32">
        <v>1</v>
      </c>
      <c r="V12" s="32">
        <v>0</v>
      </c>
      <c r="W12" s="32">
        <v>0</v>
      </c>
      <c r="X12" s="32">
        <v>0</v>
      </c>
      <c r="Y12" s="32">
        <v>3</v>
      </c>
      <c r="Z12" s="31"/>
      <c r="AA12" s="31"/>
      <c r="AB12" s="37"/>
      <c r="AC12" s="31"/>
      <c r="AD12" s="31"/>
      <c r="AE12" s="31"/>
      <c r="AF12" s="66" t="s">
        <v>62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SUM(E6:E12)</f>
        <v>61</v>
      </c>
      <c r="F13" s="19">
        <f t="shared" si="0"/>
        <v>2</v>
      </c>
      <c r="G13" s="19">
        <f t="shared" si="0"/>
        <v>27</v>
      </c>
      <c r="H13" s="19">
        <f t="shared" si="0"/>
        <v>7</v>
      </c>
      <c r="I13" s="19">
        <f t="shared" si="0"/>
        <v>124</v>
      </c>
      <c r="J13" s="19">
        <f t="shared" si="0"/>
        <v>40</v>
      </c>
      <c r="K13" s="19">
        <f t="shared" si="0"/>
        <v>26</v>
      </c>
      <c r="L13" s="19">
        <f t="shared" si="0"/>
        <v>29</v>
      </c>
      <c r="M13" s="19">
        <f t="shared" si="0"/>
        <v>29</v>
      </c>
      <c r="N13" s="38">
        <f>PRODUCT(I13/O13)</f>
        <v>0.35938025881478913</v>
      </c>
      <c r="O13" s="39">
        <f>SUM(O7:O12)</f>
        <v>345.0384292363284</v>
      </c>
      <c r="P13" s="19">
        <f t="shared" ref="P13:AE13" si="1">SUM(P6:P12)</f>
        <v>6</v>
      </c>
      <c r="Q13" s="19">
        <f t="shared" si="1"/>
        <v>0</v>
      </c>
      <c r="R13" s="19">
        <f t="shared" si="1"/>
        <v>1</v>
      </c>
      <c r="S13" s="19">
        <f t="shared" si="1"/>
        <v>0</v>
      </c>
      <c r="T13" s="19">
        <f t="shared" si="1"/>
        <v>8</v>
      </c>
      <c r="U13" s="19">
        <f t="shared" si="1"/>
        <v>1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3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2</v>
      </c>
      <c r="C14" s="36"/>
      <c r="D14" s="41">
        <f>SUM(F13:H13)+((I13-F13-G13)/3)+(E13/3)+(Z13*25)+(AA13*25)+(AB13*10)+(AC13*25)+(AD13*20)+(AE13*15)</f>
        <v>88</v>
      </c>
      <c r="E14" s="1"/>
      <c r="F14" s="1"/>
      <c r="G14" s="1"/>
      <c r="H14" s="1"/>
      <c r="I14" s="1"/>
      <c r="J14" s="1"/>
      <c r="K14" s="1"/>
      <c r="L14" s="1"/>
      <c r="M14" s="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30"/>
      <c r="P15" s="1"/>
      <c r="Q15" s="44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5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23" t="s">
        <v>16</v>
      </c>
      <c r="C16" s="46"/>
      <c r="D16" s="46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8" t="s">
        <v>21</v>
      </c>
      <c r="O16" s="25"/>
      <c r="P16" s="47" t="s">
        <v>33</v>
      </c>
      <c r="Q16" s="13"/>
      <c r="R16" s="13"/>
      <c r="S16" s="13"/>
      <c r="T16" s="48"/>
      <c r="U16" s="48"/>
      <c r="V16" s="48"/>
      <c r="W16" s="48"/>
      <c r="X16" s="48"/>
      <c r="Y16" s="13"/>
      <c r="Z16" s="13"/>
      <c r="AA16" s="13"/>
      <c r="AB16" s="13"/>
      <c r="AC16" s="13"/>
      <c r="AD16" s="13"/>
      <c r="AE16" s="13"/>
      <c r="AF16" s="4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13"/>
      <c r="D17" s="33"/>
      <c r="E17" s="31">
        <f>PRODUCT(E13)</f>
        <v>61</v>
      </c>
      <c r="F17" s="31">
        <f>PRODUCT(F13)</f>
        <v>2</v>
      </c>
      <c r="G17" s="31">
        <f>PRODUCT(G13)</f>
        <v>27</v>
      </c>
      <c r="H17" s="31">
        <f>PRODUCT(H13)</f>
        <v>7</v>
      </c>
      <c r="I17" s="31">
        <f>PRODUCT(I13)</f>
        <v>124</v>
      </c>
      <c r="J17" s="1"/>
      <c r="K17" s="50">
        <f>PRODUCT((F17+G17)/E17)</f>
        <v>0.47540983606557374</v>
      </c>
      <c r="L17" s="50">
        <f>PRODUCT(H17/E17)</f>
        <v>0.11475409836065574</v>
      </c>
      <c r="M17" s="50">
        <f>PRODUCT(I17/E17)</f>
        <v>2.0327868852459017</v>
      </c>
      <c r="N17" s="51">
        <f>PRODUCT(N13)</f>
        <v>0.35938025881478913</v>
      </c>
      <c r="O17" s="25">
        <f>PRODUCT(O13)</f>
        <v>345.0384292363284</v>
      </c>
      <c r="P17" s="52" t="s">
        <v>35</v>
      </c>
      <c r="Q17" s="53"/>
      <c r="R17" s="53"/>
      <c r="S17" s="54" t="s">
        <v>46</v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6" t="s">
        <v>36</v>
      </c>
      <c r="AE17" s="55"/>
      <c r="AF17" s="57" t="s">
        <v>47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8" t="s">
        <v>18</v>
      </c>
      <c r="C18" s="59"/>
      <c r="D18" s="60"/>
      <c r="E18" s="31">
        <f>SUM(P13)</f>
        <v>6</v>
      </c>
      <c r="F18" s="31">
        <f>SUM(Q13)</f>
        <v>0</v>
      </c>
      <c r="G18" s="31">
        <f>SUM(R13)</f>
        <v>1</v>
      </c>
      <c r="H18" s="31">
        <f>SUM(S13)</f>
        <v>0</v>
      </c>
      <c r="I18" s="31">
        <f>SUM(T13)</f>
        <v>8</v>
      </c>
      <c r="J18" s="1"/>
      <c r="K18" s="50">
        <f>PRODUCT((F18+G18)/E18)</f>
        <v>0.16666666666666666</v>
      </c>
      <c r="L18" s="50">
        <f>PRODUCT(H18/E18)</f>
        <v>0</v>
      </c>
      <c r="M18" s="50">
        <f>PRODUCT(I18/E18)</f>
        <v>1.3333333333333333</v>
      </c>
      <c r="N18" s="34">
        <v>0.29599999999999999</v>
      </c>
      <c r="O18" s="25">
        <f>PRODUCT(I18/N18)</f>
        <v>27.027027027027028</v>
      </c>
      <c r="P18" s="61" t="s">
        <v>37</v>
      </c>
      <c r="Q18" s="62"/>
      <c r="R18" s="62"/>
      <c r="S18" s="54" t="s">
        <v>46</v>
      </c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6" t="s">
        <v>36</v>
      </c>
      <c r="AE18" s="54"/>
      <c r="AF18" s="63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19</v>
      </c>
      <c r="C19" s="65"/>
      <c r="D19" s="66"/>
      <c r="E19" s="32">
        <v>1</v>
      </c>
      <c r="F19" s="32">
        <v>0</v>
      </c>
      <c r="G19" s="32">
        <v>0</v>
      </c>
      <c r="H19" s="32">
        <v>0</v>
      </c>
      <c r="I19" s="32">
        <v>3</v>
      </c>
      <c r="J19" s="1"/>
      <c r="K19" s="67">
        <f>PRODUCT((F19+G19)/E19)</f>
        <v>0</v>
      </c>
      <c r="L19" s="67">
        <f>PRODUCT(H19/E19)</f>
        <v>0</v>
      </c>
      <c r="M19" s="67">
        <f>PRODUCT(I19/E19)</f>
        <v>3</v>
      </c>
      <c r="N19" s="68">
        <f>PRODUCT(I19/O19)</f>
        <v>0.5</v>
      </c>
      <c r="O19" s="25">
        <v>6</v>
      </c>
      <c r="P19" s="61" t="s">
        <v>38</v>
      </c>
      <c r="Q19" s="62"/>
      <c r="R19" s="62"/>
      <c r="S19" s="54" t="s">
        <v>48</v>
      </c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6" t="s">
        <v>42</v>
      </c>
      <c r="AE19" s="54"/>
      <c r="AF19" s="63" t="s">
        <v>49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9" t="s">
        <v>20</v>
      </c>
      <c r="C20" s="70"/>
      <c r="D20" s="71"/>
      <c r="E20" s="19">
        <f>SUM(E17:E19)</f>
        <v>68</v>
      </c>
      <c r="F20" s="19">
        <f>SUM(F17:F19)</f>
        <v>2</v>
      </c>
      <c r="G20" s="19">
        <f>SUM(G17:G19)</f>
        <v>28</v>
      </c>
      <c r="H20" s="19">
        <f>SUM(H17:H19)</f>
        <v>7</v>
      </c>
      <c r="I20" s="19">
        <f>SUM(I17:I19)</f>
        <v>135</v>
      </c>
      <c r="J20" s="1"/>
      <c r="K20" s="72">
        <f>PRODUCT((F20+G20)/E20)</f>
        <v>0.44117647058823528</v>
      </c>
      <c r="L20" s="72">
        <f>PRODUCT(H20/E20)</f>
        <v>0.10294117647058823</v>
      </c>
      <c r="M20" s="72">
        <f>PRODUCT(I20/E20)</f>
        <v>1.9852941176470589</v>
      </c>
      <c r="N20" s="38">
        <f>PRODUCT(I20/O20)</f>
        <v>0.35708102330819869</v>
      </c>
      <c r="O20" s="25">
        <f>SUM(O17:O19)</f>
        <v>378.06545626335543</v>
      </c>
      <c r="P20" s="73" t="s">
        <v>39</v>
      </c>
      <c r="Q20" s="74"/>
      <c r="R20" s="74"/>
      <c r="S20" s="75" t="s">
        <v>52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51</v>
      </c>
      <c r="AE20" s="75"/>
      <c r="AF20" s="77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3"/>
      <c r="C21" s="43"/>
      <c r="D21" s="43"/>
      <c r="E21" s="43"/>
      <c r="F21" s="43"/>
      <c r="G21" s="43"/>
      <c r="H21" s="43"/>
      <c r="I21" s="43"/>
      <c r="J21" s="1"/>
      <c r="K21" s="43"/>
      <c r="L21" s="43"/>
      <c r="M21" s="43"/>
      <c r="N21" s="42"/>
      <c r="O21" s="25"/>
      <c r="P21" s="1"/>
      <c r="Q21" s="44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 t="s">
        <v>54</v>
      </c>
      <c r="C22" s="1"/>
      <c r="D22" s="1" t="s">
        <v>55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60</v>
      </c>
      <c r="E24" s="1"/>
      <c r="F24" s="1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/>
      <c r="O26" s="25"/>
      <c r="P26" s="1"/>
      <c r="Q26" s="44"/>
      <c r="R26" s="1"/>
      <c r="S26" s="1"/>
      <c r="T26" s="25"/>
      <c r="U26" s="25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9"/>
      <c r="N27" s="79"/>
      <c r="O27" s="25"/>
      <c r="P27" s="1"/>
      <c r="Q27" s="44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9"/>
      <c r="AI27" s="9"/>
      <c r="AJ27" s="9"/>
      <c r="AK27" s="9"/>
      <c r="AL27" s="9"/>
    </row>
    <row r="28" spans="1:38" s="8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4"/>
      <c r="R28" s="1"/>
      <c r="S28" s="1"/>
      <c r="T28" s="25"/>
      <c r="U28" s="25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9"/>
      <c r="AI28" s="9"/>
      <c r="AJ28" s="9"/>
      <c r="AK28" s="9"/>
      <c r="AL28" s="9"/>
    </row>
    <row r="29" spans="1:38" s="8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4"/>
      <c r="R29" s="1"/>
      <c r="S29" s="1"/>
      <c r="T29" s="25"/>
      <c r="U29" s="25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4"/>
      <c r="R30" s="1"/>
      <c r="S30" s="1"/>
      <c r="T30" s="25"/>
      <c r="U30" s="25"/>
      <c r="V30" s="78"/>
      <c r="W30" s="78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4"/>
      <c r="R31" s="1"/>
      <c r="S31" s="1"/>
      <c r="T31" s="25"/>
      <c r="U31" s="25"/>
      <c r="V31" s="78"/>
      <c r="W31" s="78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4"/>
      <c r="R32" s="1"/>
      <c r="S32" s="1"/>
      <c r="T32" s="25"/>
      <c r="U32" s="25"/>
      <c r="V32" s="78"/>
      <c r="W32" s="78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4"/>
      <c r="R33" s="1"/>
      <c r="S33" s="1"/>
      <c r="T33" s="25"/>
      <c r="U33" s="25"/>
      <c r="V33" s="78"/>
      <c r="W33" s="78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4"/>
      <c r="R34" s="1"/>
      <c r="S34" s="1"/>
      <c r="T34" s="25"/>
      <c r="U34" s="25"/>
      <c r="V34" s="78"/>
      <c r="W34" s="78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4"/>
      <c r="R35" s="1"/>
      <c r="S35" s="1"/>
      <c r="T35" s="25"/>
      <c r="U35" s="25"/>
      <c r="V35" s="78"/>
      <c r="W35" s="78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44"/>
      <c r="R36" s="1"/>
      <c r="S36" s="1"/>
      <c r="T36" s="25"/>
      <c r="U36" s="25"/>
      <c r="V36" s="78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80"/>
      <c r="AI36" s="80"/>
      <c r="AJ36" s="80"/>
      <c r="AK36" s="80"/>
      <c r="AL36" s="80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9"/>
      <c r="N37" s="42"/>
      <c r="O37" s="25"/>
      <c r="P37" s="1"/>
      <c r="Q37" s="44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  <c r="AH37" s="80"/>
      <c r="AI37" s="80"/>
      <c r="AJ37" s="80"/>
      <c r="AK37" s="80"/>
      <c r="AL37" s="80"/>
    </row>
    <row r="38" spans="1:38" ht="15" customHeight="1" x14ac:dyDescent="0.25">
      <c r="A38" s="8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44"/>
      <c r="R38" s="1"/>
      <c r="S38" s="1"/>
      <c r="T38" s="25"/>
      <c r="U38" s="25"/>
      <c r="V38" s="78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9"/>
    </row>
    <row r="39" spans="1:38" ht="15" customHeight="1" x14ac:dyDescent="0.25">
      <c r="A39" s="8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44"/>
      <c r="R39" s="1"/>
      <c r="S39" s="1"/>
      <c r="T39" s="25"/>
      <c r="U39" s="25"/>
      <c r="V39" s="78"/>
      <c r="W39" s="78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44"/>
      <c r="R40" s="1"/>
      <c r="S40" s="1"/>
      <c r="T40" s="25"/>
      <c r="U40" s="25"/>
      <c r="V40" s="78"/>
      <c r="W40" s="78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4"/>
      <c r="R41" s="1"/>
      <c r="S41" s="1"/>
      <c r="T41" s="25"/>
      <c r="U41" s="25"/>
      <c r="V41" s="78"/>
      <c r="W41" s="78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4"/>
      <c r="R42" s="1"/>
      <c r="S42" s="1"/>
      <c r="T42" s="25"/>
      <c r="U42" s="25"/>
      <c r="V42" s="78"/>
      <c r="W42" s="78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5"/>
      <c r="P43" s="1"/>
      <c r="Q43" s="44"/>
      <c r="R43" s="1"/>
      <c r="S43" s="1"/>
      <c r="T43" s="25"/>
      <c r="U43" s="25"/>
      <c r="V43" s="78"/>
      <c r="W43" s="1"/>
      <c r="X43" s="1"/>
      <c r="Y43" s="1"/>
      <c r="Z43" s="1"/>
      <c r="AA43" s="1"/>
      <c r="AB43" s="1"/>
      <c r="AC43" s="1"/>
      <c r="AD43" s="1"/>
      <c r="AE43" s="1"/>
      <c r="AF43" s="45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5"/>
      <c r="P44" s="1"/>
      <c r="Q44" s="44"/>
      <c r="R44" s="1"/>
      <c r="S44" s="1"/>
      <c r="T44" s="25"/>
      <c r="U44" s="25"/>
      <c r="V44" s="78"/>
      <c r="W44" s="1"/>
      <c r="X44" s="1"/>
      <c r="Y44" s="1"/>
      <c r="Z44" s="1"/>
      <c r="AA44" s="1"/>
      <c r="AB44" s="1"/>
      <c r="AC44" s="1"/>
      <c r="AD44" s="1"/>
      <c r="AE44" s="1"/>
      <c r="AF44" s="45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5"/>
      <c r="P45" s="1"/>
      <c r="Q45" s="44"/>
      <c r="R45" s="1"/>
      <c r="S45" s="1"/>
      <c r="T45" s="25"/>
      <c r="U45" s="25"/>
      <c r="V45" s="78"/>
      <c r="W45" s="1"/>
      <c r="X45" s="1"/>
      <c r="Y45" s="1"/>
      <c r="Z45" s="1"/>
      <c r="AA45" s="1"/>
      <c r="AB45" s="1"/>
      <c r="AC45" s="1"/>
      <c r="AD45" s="1"/>
      <c r="AE45" s="1"/>
      <c r="AF45" s="45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5"/>
      <c r="P46" s="1"/>
      <c r="Q46" s="44"/>
      <c r="R46" s="1"/>
      <c r="S46" s="1"/>
      <c r="T46" s="25"/>
      <c r="U46" s="25"/>
      <c r="V46" s="78"/>
      <c r="W46" s="1"/>
      <c r="X46" s="1"/>
      <c r="Y46" s="1"/>
      <c r="Z46" s="1"/>
      <c r="AA46" s="1"/>
      <c r="AB46" s="1"/>
      <c r="AC46" s="1"/>
      <c r="AD46" s="1"/>
      <c r="AE46" s="1"/>
      <c r="AF46" s="45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5"/>
      <c r="P47" s="1"/>
      <c r="Q47" s="44"/>
      <c r="R47" s="1"/>
      <c r="S47" s="1"/>
      <c r="T47" s="25"/>
      <c r="U47" s="25"/>
      <c r="V47" s="78"/>
      <c r="W47" s="1"/>
      <c r="X47" s="1"/>
      <c r="Y47" s="1"/>
      <c r="Z47" s="1"/>
      <c r="AA47" s="1"/>
      <c r="AB47" s="1"/>
      <c r="AC47" s="1"/>
      <c r="AD47" s="1"/>
      <c r="AE47" s="1"/>
      <c r="AF47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0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42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0" t="s">
        <v>63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39"/>
      <c r="R1" s="139"/>
      <c r="S1" s="139"/>
      <c r="T1" s="139"/>
      <c r="U1" s="139"/>
      <c r="V1" s="91"/>
      <c r="W1" s="92"/>
      <c r="X1" s="83"/>
      <c r="Y1" s="93"/>
      <c r="Z1" s="93"/>
      <c r="AA1" s="93"/>
      <c r="AB1" s="93"/>
      <c r="AC1" s="93"/>
      <c r="AD1" s="93"/>
    </row>
    <row r="2" spans="1:30" x14ac:dyDescent="0.25">
      <c r="A2" s="9"/>
      <c r="B2" s="110" t="s">
        <v>44</v>
      </c>
      <c r="C2" s="111" t="s">
        <v>57</v>
      </c>
      <c r="D2" s="112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94"/>
      <c r="X2" s="49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64</v>
      </c>
      <c r="C3" s="23" t="s">
        <v>65</v>
      </c>
      <c r="D3" s="96" t="s">
        <v>66</v>
      </c>
      <c r="E3" s="97" t="s">
        <v>1</v>
      </c>
      <c r="F3" s="25"/>
      <c r="G3" s="98" t="s">
        <v>67</v>
      </c>
      <c r="H3" s="99" t="s">
        <v>68</v>
      </c>
      <c r="I3" s="99" t="s">
        <v>31</v>
      </c>
      <c r="J3" s="18" t="s">
        <v>69</v>
      </c>
      <c r="K3" s="100" t="s">
        <v>70</v>
      </c>
      <c r="L3" s="100" t="s">
        <v>71</v>
      </c>
      <c r="M3" s="98" t="s">
        <v>72</v>
      </c>
      <c r="N3" s="98" t="s">
        <v>30</v>
      </c>
      <c r="O3" s="99" t="s">
        <v>73</v>
      </c>
      <c r="P3" s="98" t="s">
        <v>68</v>
      </c>
      <c r="Q3" s="141" t="s">
        <v>3</v>
      </c>
      <c r="R3" s="141">
        <v>1</v>
      </c>
      <c r="S3" s="141">
        <v>2</v>
      </c>
      <c r="T3" s="141">
        <v>3</v>
      </c>
      <c r="U3" s="141" t="s">
        <v>74</v>
      </c>
      <c r="V3" s="18" t="s">
        <v>21</v>
      </c>
      <c r="W3" s="17" t="s">
        <v>75</v>
      </c>
      <c r="X3" s="17" t="s">
        <v>76</v>
      </c>
      <c r="Y3" s="93"/>
      <c r="Z3" s="93"/>
      <c r="AA3" s="93"/>
      <c r="AB3" s="93"/>
      <c r="AC3" s="93"/>
      <c r="AD3" s="93"/>
    </row>
    <row r="4" spans="1:30" x14ac:dyDescent="0.25">
      <c r="A4" s="9"/>
      <c r="B4" s="115" t="s">
        <v>78</v>
      </c>
      <c r="C4" s="116" t="s">
        <v>85</v>
      </c>
      <c r="D4" s="117" t="s">
        <v>77</v>
      </c>
      <c r="E4" s="118" t="s">
        <v>43</v>
      </c>
      <c r="F4" s="35"/>
      <c r="G4" s="113">
        <v>1</v>
      </c>
      <c r="H4" s="114"/>
      <c r="I4" s="113"/>
      <c r="J4" s="102" t="s">
        <v>79</v>
      </c>
      <c r="K4" s="102">
        <v>8</v>
      </c>
      <c r="L4" s="102"/>
      <c r="M4" s="102">
        <v>1</v>
      </c>
      <c r="N4" s="119"/>
      <c r="O4" s="120"/>
      <c r="P4" s="119">
        <v>1</v>
      </c>
      <c r="Q4" s="121" t="s">
        <v>86</v>
      </c>
      <c r="R4" s="121"/>
      <c r="S4" s="121"/>
      <c r="T4" s="121" t="s">
        <v>87</v>
      </c>
      <c r="U4" s="121" t="s">
        <v>88</v>
      </c>
      <c r="V4" s="122">
        <v>0.75</v>
      </c>
      <c r="W4" s="123" t="s">
        <v>80</v>
      </c>
      <c r="X4" s="119">
        <v>1016</v>
      </c>
      <c r="Y4" s="93"/>
      <c r="Z4" s="93"/>
      <c r="AA4" s="93"/>
      <c r="AB4" s="93"/>
      <c r="AC4" s="93"/>
      <c r="AD4" s="93"/>
    </row>
    <row r="5" spans="1:30" x14ac:dyDescent="0.25">
      <c r="A5" s="24"/>
      <c r="B5" s="123" t="s">
        <v>81</v>
      </c>
      <c r="C5" s="124" t="s">
        <v>89</v>
      </c>
      <c r="D5" s="101" t="s">
        <v>77</v>
      </c>
      <c r="E5" s="125" t="s">
        <v>43</v>
      </c>
      <c r="F5" s="35"/>
      <c r="G5" s="113">
        <v>1</v>
      </c>
      <c r="H5" s="114"/>
      <c r="I5" s="113"/>
      <c r="J5" s="102" t="s">
        <v>82</v>
      </c>
      <c r="K5" s="102">
        <v>4</v>
      </c>
      <c r="L5" s="102" t="s">
        <v>83</v>
      </c>
      <c r="M5" s="102">
        <v>1</v>
      </c>
      <c r="N5" s="119"/>
      <c r="O5" s="120">
        <v>4</v>
      </c>
      <c r="P5" s="119">
        <v>1</v>
      </c>
      <c r="Q5" s="121" t="s">
        <v>90</v>
      </c>
      <c r="R5" s="121" t="s">
        <v>88</v>
      </c>
      <c r="S5" s="121" t="s">
        <v>88</v>
      </c>
      <c r="T5" s="121" t="s">
        <v>91</v>
      </c>
      <c r="U5" s="121" t="s">
        <v>92</v>
      </c>
      <c r="V5" s="122">
        <v>0.75</v>
      </c>
      <c r="W5" s="123" t="s">
        <v>84</v>
      </c>
      <c r="X5" s="119">
        <v>1909</v>
      </c>
      <c r="Y5" s="93"/>
      <c r="Z5" s="93"/>
      <c r="AA5" s="93"/>
      <c r="AB5" s="93"/>
      <c r="AC5" s="93"/>
      <c r="AD5" s="93"/>
    </row>
    <row r="6" spans="1:30" x14ac:dyDescent="0.25">
      <c r="A6" s="24"/>
      <c r="B6" s="23" t="s">
        <v>9</v>
      </c>
      <c r="C6" s="18"/>
      <c r="D6" s="17"/>
      <c r="E6" s="126"/>
      <c r="F6" s="127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4</v>
      </c>
      <c r="P6" s="19">
        <v>2</v>
      </c>
      <c r="Q6" s="128" t="s">
        <v>93</v>
      </c>
      <c r="R6" s="128" t="s">
        <v>88</v>
      </c>
      <c r="S6" s="128" t="s">
        <v>88</v>
      </c>
      <c r="T6" s="128" t="s">
        <v>95</v>
      </c>
      <c r="U6" s="128" t="s">
        <v>94</v>
      </c>
      <c r="V6" s="38">
        <v>0.75</v>
      </c>
      <c r="W6" s="129"/>
      <c r="X6" s="128"/>
      <c r="Y6" s="93"/>
      <c r="Z6" s="93"/>
      <c r="AA6" s="93"/>
      <c r="AB6" s="93"/>
      <c r="AC6" s="93"/>
      <c r="AD6" s="93"/>
    </row>
    <row r="7" spans="1:30" x14ac:dyDescent="0.25">
      <c r="A7" s="24"/>
      <c r="B7" s="130"/>
      <c r="C7" s="131"/>
      <c r="D7" s="132"/>
      <c r="E7" s="133"/>
      <c r="F7" s="134"/>
      <c r="G7" s="131"/>
      <c r="H7" s="131"/>
      <c r="I7" s="131"/>
      <c r="J7" s="135"/>
      <c r="K7" s="135"/>
      <c r="L7" s="135"/>
      <c r="M7" s="131"/>
      <c r="N7" s="131"/>
      <c r="O7" s="131"/>
      <c r="P7" s="131"/>
      <c r="Q7" s="136"/>
      <c r="R7" s="136"/>
      <c r="S7" s="136"/>
      <c r="T7" s="136"/>
      <c r="U7" s="136"/>
      <c r="V7" s="131"/>
      <c r="W7" s="132"/>
      <c r="X7" s="137"/>
      <c r="Y7" s="93"/>
      <c r="Z7" s="93"/>
      <c r="AA7" s="93"/>
      <c r="AB7" s="93"/>
      <c r="AC7" s="93"/>
      <c r="AD7" s="93"/>
    </row>
    <row r="8" spans="1:30" x14ac:dyDescent="0.25">
      <c r="A8" s="24"/>
      <c r="B8" s="103"/>
      <c r="C8" s="1"/>
      <c r="D8" s="103"/>
      <c r="E8" s="104"/>
      <c r="G8" s="1"/>
      <c r="H8" s="44"/>
      <c r="I8" s="1"/>
      <c r="J8" s="25"/>
      <c r="K8" s="25"/>
      <c r="L8" s="25"/>
      <c r="M8" s="1"/>
      <c r="N8" s="1"/>
      <c r="O8" s="1"/>
      <c r="P8" s="1"/>
      <c r="Q8" s="138"/>
      <c r="R8" s="138"/>
      <c r="S8" s="138"/>
      <c r="T8" s="138"/>
      <c r="U8" s="138"/>
      <c r="V8" s="1"/>
      <c r="W8" s="103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3"/>
      <c r="C9" s="1"/>
      <c r="D9" s="103"/>
      <c r="E9" s="104"/>
      <c r="G9" s="1"/>
      <c r="H9" s="44"/>
      <c r="I9" s="1"/>
      <c r="J9" s="25"/>
      <c r="K9" s="25"/>
      <c r="L9" s="25"/>
      <c r="M9" s="1"/>
      <c r="N9" s="1"/>
      <c r="O9" s="1"/>
      <c r="P9" s="1"/>
      <c r="Q9" s="138"/>
      <c r="R9" s="138"/>
      <c r="S9" s="138"/>
      <c r="T9" s="138"/>
      <c r="U9" s="138"/>
      <c r="V9" s="1"/>
      <c r="W9" s="103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3"/>
      <c r="C10" s="1"/>
      <c r="D10" s="103"/>
      <c r="E10" s="104"/>
      <c r="G10" s="1"/>
      <c r="H10" s="44"/>
      <c r="I10" s="1"/>
      <c r="J10" s="25"/>
      <c r="K10" s="25"/>
      <c r="L10" s="25"/>
      <c r="M10" s="1"/>
      <c r="N10" s="1"/>
      <c r="O10" s="1"/>
      <c r="P10" s="1"/>
      <c r="Q10" s="138"/>
      <c r="R10" s="138"/>
      <c r="S10" s="138"/>
      <c r="T10" s="138"/>
      <c r="U10" s="138"/>
      <c r="V10" s="1"/>
      <c r="W10" s="103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3"/>
      <c r="C11" s="1"/>
      <c r="D11" s="103"/>
      <c r="E11" s="104"/>
      <c r="G11" s="1"/>
      <c r="H11" s="44"/>
      <c r="I11" s="1"/>
      <c r="J11" s="25"/>
      <c r="K11" s="25"/>
      <c r="L11" s="25"/>
      <c r="M11" s="1"/>
      <c r="N11" s="1"/>
      <c r="O11" s="1"/>
      <c r="P11" s="1"/>
      <c r="Q11" s="138"/>
      <c r="R11" s="138"/>
      <c r="S11" s="138"/>
      <c r="T11" s="138"/>
      <c r="U11" s="138"/>
      <c r="V11" s="1"/>
      <c r="W11" s="103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3"/>
      <c r="C12" s="1"/>
      <c r="D12" s="103"/>
      <c r="E12" s="104"/>
      <c r="G12" s="1"/>
      <c r="H12" s="44"/>
      <c r="I12" s="1"/>
      <c r="J12" s="25"/>
      <c r="K12" s="25"/>
      <c r="L12" s="25"/>
      <c r="M12" s="1"/>
      <c r="N12" s="1"/>
      <c r="O12" s="1"/>
      <c r="P12" s="1"/>
      <c r="Q12" s="138"/>
      <c r="R12" s="138"/>
      <c r="S12" s="138"/>
      <c r="T12" s="138"/>
      <c r="U12" s="138"/>
      <c r="V12" s="1"/>
      <c r="W12" s="103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3"/>
      <c r="C13" s="1"/>
      <c r="D13" s="103"/>
      <c r="E13" s="104"/>
      <c r="G13" s="1"/>
      <c r="H13" s="44"/>
      <c r="I13" s="1"/>
      <c r="J13" s="25"/>
      <c r="K13" s="25"/>
      <c r="L13" s="25"/>
      <c r="M13" s="1"/>
      <c r="N13" s="1"/>
      <c r="O13" s="1"/>
      <c r="P13" s="1"/>
      <c r="Q13" s="138"/>
      <c r="R13" s="138"/>
      <c r="S13" s="138"/>
      <c r="T13" s="138"/>
      <c r="U13" s="138"/>
      <c r="V13" s="1"/>
      <c r="W13" s="103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3"/>
      <c r="C14" s="1"/>
      <c r="D14" s="103"/>
      <c r="E14" s="104"/>
      <c r="G14" s="1"/>
      <c r="H14" s="44"/>
      <c r="I14" s="1"/>
      <c r="J14" s="25"/>
      <c r="K14" s="25"/>
      <c r="L14" s="25"/>
      <c r="M14" s="1"/>
      <c r="N14" s="1"/>
      <c r="O14" s="1"/>
      <c r="P14" s="1"/>
      <c r="Q14" s="138"/>
      <c r="R14" s="138"/>
      <c r="S14" s="138"/>
      <c r="T14" s="138"/>
      <c r="U14" s="138"/>
      <c r="V14" s="1"/>
      <c r="W14" s="103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3"/>
      <c r="C15" s="1"/>
      <c r="D15" s="103"/>
      <c r="E15" s="104"/>
      <c r="G15" s="1"/>
      <c r="H15" s="44"/>
      <c r="I15" s="1"/>
      <c r="J15" s="25"/>
      <c r="K15" s="25"/>
      <c r="L15" s="25"/>
      <c r="M15" s="1"/>
      <c r="N15" s="1"/>
      <c r="O15" s="1"/>
      <c r="P15" s="1"/>
      <c r="Q15" s="138"/>
      <c r="R15" s="138"/>
      <c r="S15" s="138"/>
      <c r="T15" s="138"/>
      <c r="U15" s="138"/>
      <c r="V15" s="1"/>
      <c r="W15" s="103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3"/>
      <c r="C16" s="1"/>
      <c r="D16" s="103"/>
      <c r="E16" s="104"/>
      <c r="G16" s="1"/>
      <c r="H16" s="44"/>
      <c r="I16" s="1"/>
      <c r="J16" s="25"/>
      <c r="K16" s="25"/>
      <c r="L16" s="25"/>
      <c r="M16" s="1"/>
      <c r="N16" s="1"/>
      <c r="O16" s="1"/>
      <c r="P16" s="1"/>
      <c r="Q16" s="138"/>
      <c r="R16" s="138"/>
      <c r="S16" s="138"/>
      <c r="T16" s="138"/>
      <c r="U16" s="138"/>
      <c r="V16" s="1"/>
      <c r="W16" s="103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3"/>
      <c r="C17" s="1"/>
      <c r="D17" s="103"/>
      <c r="E17" s="104"/>
      <c r="G17" s="1"/>
      <c r="H17" s="44"/>
      <c r="I17" s="1"/>
      <c r="J17" s="25"/>
      <c r="K17" s="25"/>
      <c r="L17" s="25"/>
      <c r="M17" s="1"/>
      <c r="N17" s="1"/>
      <c r="O17" s="1"/>
      <c r="P17" s="1"/>
      <c r="Q17" s="138"/>
      <c r="R17" s="138"/>
      <c r="S17" s="138"/>
      <c r="T17" s="138"/>
      <c r="U17" s="138"/>
      <c r="V17" s="1"/>
      <c r="W17" s="103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3"/>
      <c r="C18" s="1"/>
      <c r="D18" s="103"/>
      <c r="E18" s="104"/>
      <c r="G18" s="1"/>
      <c r="H18" s="44"/>
      <c r="I18" s="1"/>
      <c r="J18" s="25"/>
      <c r="K18" s="25"/>
      <c r="L18" s="25"/>
      <c r="M18" s="1"/>
      <c r="N18" s="1"/>
      <c r="O18" s="1"/>
      <c r="P18" s="1"/>
      <c r="Q18" s="138"/>
      <c r="R18" s="138"/>
      <c r="S18" s="138"/>
      <c r="T18" s="138"/>
      <c r="U18" s="138"/>
      <c r="V18" s="1"/>
      <c r="W18" s="103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3"/>
      <c r="C19" s="1"/>
      <c r="D19" s="103"/>
      <c r="E19" s="104"/>
      <c r="G19" s="1"/>
      <c r="H19" s="44"/>
      <c r="I19" s="1"/>
      <c r="J19" s="25"/>
      <c r="K19" s="25"/>
      <c r="L19" s="25"/>
      <c r="M19" s="1"/>
      <c r="N19" s="1"/>
      <c r="O19" s="1"/>
      <c r="P19" s="1"/>
      <c r="Q19" s="138"/>
      <c r="R19" s="138"/>
      <c r="S19" s="138"/>
      <c r="T19" s="138"/>
      <c r="U19" s="138"/>
      <c r="V19" s="1"/>
      <c r="W19" s="103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3"/>
      <c r="C20" s="1"/>
      <c r="D20" s="103"/>
      <c r="E20" s="104"/>
      <c r="G20" s="1"/>
      <c r="H20" s="44"/>
      <c r="I20" s="1"/>
      <c r="J20" s="25"/>
      <c r="K20" s="25"/>
      <c r="L20" s="25"/>
      <c r="M20" s="1"/>
      <c r="N20" s="1"/>
      <c r="O20" s="1"/>
      <c r="P20" s="1"/>
      <c r="Q20" s="138"/>
      <c r="R20" s="138"/>
      <c r="S20" s="138"/>
      <c r="T20" s="138"/>
      <c r="U20" s="138"/>
      <c r="V20" s="1"/>
      <c r="W20" s="103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3"/>
      <c r="C21" s="1"/>
      <c r="D21" s="103"/>
      <c r="E21" s="104"/>
      <c r="G21" s="1"/>
      <c r="H21" s="44"/>
      <c r="I21" s="1"/>
      <c r="J21" s="25"/>
      <c r="K21" s="25"/>
      <c r="L21" s="25"/>
      <c r="M21" s="1"/>
      <c r="N21" s="1"/>
      <c r="O21" s="1"/>
      <c r="P21" s="1"/>
      <c r="Q21" s="138"/>
      <c r="R21" s="138"/>
      <c r="S21" s="138"/>
      <c r="T21" s="138"/>
      <c r="U21" s="138"/>
      <c r="V21" s="1"/>
      <c r="W21" s="103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3"/>
      <c r="C22" s="1"/>
      <c r="D22" s="103"/>
      <c r="E22" s="104"/>
      <c r="G22" s="1"/>
      <c r="H22" s="44"/>
      <c r="I22" s="1"/>
      <c r="J22" s="25"/>
      <c r="K22" s="25"/>
      <c r="L22" s="25"/>
      <c r="M22" s="1"/>
      <c r="N22" s="1"/>
      <c r="O22" s="1"/>
      <c r="P22" s="1"/>
      <c r="Q22" s="138"/>
      <c r="R22" s="138"/>
      <c r="S22" s="138"/>
      <c r="T22" s="138"/>
      <c r="U22" s="138"/>
      <c r="V22" s="1"/>
      <c r="W22" s="103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3"/>
      <c r="C23" s="1"/>
      <c r="D23" s="103"/>
      <c r="E23" s="104"/>
      <c r="G23" s="1"/>
      <c r="H23" s="44"/>
      <c r="I23" s="1"/>
      <c r="J23" s="25"/>
      <c r="K23" s="25"/>
      <c r="L23" s="25"/>
      <c r="M23" s="1"/>
      <c r="N23" s="1"/>
      <c r="O23" s="1"/>
      <c r="P23" s="1"/>
      <c r="Q23" s="138"/>
      <c r="R23" s="138"/>
      <c r="S23" s="138"/>
      <c r="T23" s="138"/>
      <c r="U23" s="138"/>
      <c r="V23" s="1"/>
      <c r="W23" s="103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3"/>
      <c r="C24" s="1"/>
      <c r="D24" s="103"/>
      <c r="E24" s="104"/>
      <c r="G24" s="1"/>
      <c r="H24" s="44"/>
      <c r="I24" s="1"/>
      <c r="J24" s="25"/>
      <c r="K24" s="25"/>
      <c r="L24" s="25"/>
      <c r="M24" s="1"/>
      <c r="N24" s="1"/>
      <c r="O24" s="1"/>
      <c r="P24" s="1"/>
      <c r="Q24" s="138"/>
      <c r="R24" s="138"/>
      <c r="S24" s="138"/>
      <c r="T24" s="138"/>
      <c r="U24" s="138"/>
      <c r="V24" s="1"/>
      <c r="W24" s="103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3"/>
      <c r="C25" s="1"/>
      <c r="D25" s="103"/>
      <c r="E25" s="104"/>
      <c r="G25" s="1"/>
      <c r="H25" s="44"/>
      <c r="I25" s="1"/>
      <c r="J25" s="25"/>
      <c r="K25" s="25"/>
      <c r="L25" s="25"/>
      <c r="M25" s="1"/>
      <c r="N25" s="1"/>
      <c r="O25" s="1"/>
      <c r="P25" s="1"/>
      <c r="Q25" s="138"/>
      <c r="R25" s="138"/>
      <c r="S25" s="138"/>
      <c r="T25" s="138"/>
      <c r="U25" s="138"/>
      <c r="V25" s="1"/>
      <c r="W25" s="103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3"/>
      <c r="C26" s="1"/>
      <c r="D26" s="103"/>
      <c r="E26" s="104"/>
      <c r="G26" s="1"/>
      <c r="H26" s="44"/>
      <c r="I26" s="1"/>
      <c r="J26" s="25"/>
      <c r="K26" s="25"/>
      <c r="L26" s="25"/>
      <c r="M26" s="1"/>
      <c r="N26" s="1"/>
      <c r="O26" s="1"/>
      <c r="P26" s="1"/>
      <c r="Q26" s="138"/>
      <c r="R26" s="138"/>
      <c r="S26" s="138"/>
      <c r="T26" s="138"/>
      <c r="U26" s="138"/>
      <c r="V26" s="1"/>
      <c r="W26" s="103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3"/>
      <c r="C27" s="1"/>
      <c r="D27" s="103"/>
      <c r="E27" s="104"/>
      <c r="G27" s="1"/>
      <c r="H27" s="44"/>
      <c r="I27" s="1"/>
      <c r="J27" s="25"/>
      <c r="K27" s="25"/>
      <c r="L27" s="25"/>
      <c r="M27" s="1"/>
      <c r="N27" s="1"/>
      <c r="O27" s="1"/>
      <c r="P27" s="1"/>
      <c r="Q27" s="138"/>
      <c r="R27" s="138"/>
      <c r="S27" s="138"/>
      <c r="T27" s="138"/>
      <c r="U27" s="138"/>
      <c r="V27" s="1"/>
      <c r="W27" s="103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3"/>
      <c r="C28" s="1"/>
      <c r="D28" s="103"/>
      <c r="E28" s="104"/>
      <c r="G28" s="1"/>
      <c r="H28" s="44"/>
      <c r="I28" s="1"/>
      <c r="J28" s="25"/>
      <c r="K28" s="25"/>
      <c r="L28" s="25"/>
      <c r="M28" s="1"/>
      <c r="N28" s="1"/>
      <c r="O28" s="1"/>
      <c r="P28" s="1"/>
      <c r="Q28" s="138"/>
      <c r="R28" s="138"/>
      <c r="S28" s="138"/>
      <c r="T28" s="138"/>
      <c r="U28" s="138"/>
      <c r="V28" s="1"/>
      <c r="W28" s="103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3"/>
      <c r="C29" s="1"/>
      <c r="D29" s="103"/>
      <c r="E29" s="104"/>
      <c r="G29" s="1"/>
      <c r="H29" s="44"/>
      <c r="I29" s="1"/>
      <c r="J29" s="25"/>
      <c r="K29" s="25"/>
      <c r="L29" s="25"/>
      <c r="M29" s="1"/>
      <c r="N29" s="1"/>
      <c r="O29" s="1"/>
      <c r="P29" s="1"/>
      <c r="Q29" s="138"/>
      <c r="R29" s="138"/>
      <c r="S29" s="138"/>
      <c r="T29" s="138"/>
      <c r="U29" s="138"/>
      <c r="V29" s="1"/>
      <c r="W29" s="103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3"/>
      <c r="C30" s="1"/>
      <c r="D30" s="103"/>
      <c r="E30" s="104"/>
      <c r="G30" s="1"/>
      <c r="H30" s="44"/>
      <c r="I30" s="1"/>
      <c r="J30" s="25"/>
      <c r="K30" s="25"/>
      <c r="L30" s="25"/>
      <c r="M30" s="1"/>
      <c r="N30" s="1"/>
      <c r="O30" s="1"/>
      <c r="P30" s="1"/>
      <c r="Q30" s="138"/>
      <c r="R30" s="138"/>
      <c r="S30" s="138"/>
      <c r="T30" s="138"/>
      <c r="U30" s="138"/>
      <c r="V30" s="1"/>
      <c r="W30" s="103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3"/>
      <c r="C31" s="1"/>
      <c r="D31" s="103"/>
      <c r="E31" s="104"/>
      <c r="G31" s="1"/>
      <c r="H31" s="44"/>
      <c r="I31" s="1"/>
      <c r="J31" s="25"/>
      <c r="K31" s="25"/>
      <c r="L31" s="25"/>
      <c r="M31" s="1"/>
      <c r="N31" s="1"/>
      <c r="O31" s="1"/>
      <c r="P31" s="1"/>
      <c r="Q31" s="138"/>
      <c r="R31" s="138"/>
      <c r="S31" s="138"/>
      <c r="T31" s="138"/>
      <c r="U31" s="138"/>
      <c r="V31" s="1"/>
      <c r="W31" s="103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3"/>
      <c r="C32" s="1"/>
      <c r="D32" s="103"/>
      <c r="E32" s="104"/>
      <c r="G32" s="1"/>
      <c r="H32" s="44"/>
      <c r="I32" s="1"/>
      <c r="J32" s="25"/>
      <c r="K32" s="25"/>
      <c r="L32" s="25"/>
      <c r="M32" s="1"/>
      <c r="N32" s="1"/>
      <c r="O32" s="1"/>
      <c r="P32" s="1"/>
      <c r="Q32" s="138"/>
      <c r="R32" s="138"/>
      <c r="S32" s="138"/>
      <c r="T32" s="138"/>
      <c r="U32" s="138"/>
      <c r="V32" s="1"/>
      <c r="W32" s="103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3"/>
      <c r="C33" s="1"/>
      <c r="D33" s="103"/>
      <c r="E33" s="104"/>
      <c r="G33" s="1"/>
      <c r="H33" s="44"/>
      <c r="I33" s="1"/>
      <c r="J33" s="25"/>
      <c r="K33" s="25"/>
      <c r="L33" s="25"/>
      <c r="M33" s="1"/>
      <c r="N33" s="1"/>
      <c r="O33" s="1"/>
      <c r="P33" s="1"/>
      <c r="Q33" s="138"/>
      <c r="R33" s="138"/>
      <c r="S33" s="138"/>
      <c r="T33" s="138"/>
      <c r="U33" s="138"/>
      <c r="V33" s="1"/>
      <c r="W33" s="103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3"/>
      <c r="C34" s="1"/>
      <c r="D34" s="103"/>
      <c r="E34" s="104"/>
      <c r="G34" s="1"/>
      <c r="H34" s="44"/>
      <c r="I34" s="1"/>
      <c r="J34" s="25"/>
      <c r="K34" s="25"/>
      <c r="L34" s="25"/>
      <c r="M34" s="1"/>
      <c r="N34" s="1"/>
      <c r="O34" s="1"/>
      <c r="P34" s="1"/>
      <c r="Q34" s="138"/>
      <c r="R34" s="138"/>
      <c r="S34" s="138"/>
      <c r="T34" s="138"/>
      <c r="U34" s="138"/>
      <c r="V34" s="1"/>
      <c r="W34" s="103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2019-02-15T23:59:57Z</dcterms:modified>
</cp:coreProperties>
</file>